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75" windowWidth="18180" windowHeight="11925" activeTab="0"/>
  </bookViews>
  <sheets>
    <sheet name="Sheet1" sheetId="1" r:id="rId1"/>
    <sheet name="Sheet2" sheetId="2" r:id="rId2"/>
    <sheet name="Sheet3" sheetId="3" r:id="rId3"/>
  </sheets>
  <definedNames>
    <definedName name="_xlnm.Print_Area" localSheetId="0">'Sheet1'!$A$1:$V$70</definedName>
  </definedNames>
  <calcPr fullCalcOnLoad="1"/>
</workbook>
</file>

<file path=xl/sharedStrings.xml><?xml version="1.0" encoding="utf-8"?>
<sst xmlns="http://schemas.openxmlformats.org/spreadsheetml/2006/main" count="143" uniqueCount="50">
  <si>
    <t>ドライバー氏名</t>
  </si>
  <si>
    <t>JAF競技ライセンス</t>
  </si>
  <si>
    <t>有</t>
  </si>
  <si>
    <t>無</t>
  </si>
  <si>
    <t>JMRC関東見舞金制度ワンイベント</t>
  </si>
  <si>
    <t>スポーツ安全保険</t>
  </si>
  <si>
    <t>Ｂ区分：６５歳以上</t>
  </si>
  <si>
    <t>Ｃ区分：６５歳未満</t>
  </si>
  <si>
    <t>小計</t>
  </si>
  <si>
    <t>ＪＭＲＣ関東見舞金制度等申込書及び参加費計算書</t>
  </si>
  <si>
    <t>★本競技会に参加するには、関東デイラリーシリーズ共通規則書第11条により、競技会に有効な保険に加入しなく てはなりません。</t>
  </si>
  <si>
    <t>◎下記に氏名と有・無と加入する共済制度の金額を記入して、参加申込書と一緒に提出してください</t>
  </si>
  <si>
    <t>○</t>
  </si>
  <si>
    <t>いずれかに○↑</t>
  </si>
  <si>
    <t>→</t>
  </si>
  <si>
    <t>↑いずれかを選択</t>
  </si>
  <si>
    <t>一人</t>
  </si>
  <si>
    <t>ナビゲーター①氏名</t>
  </si>
  <si>
    <t>ナビゲーター②氏名</t>
  </si>
  <si>
    <t>ナビゲーター③氏名</t>
  </si>
  <si>
    <t>弁当</t>
  </si>
  <si>
    <t>要</t>
  </si>
  <si>
    <t>不要</t>
  </si>
  <si>
    <t>合計</t>
  </si>
  <si>
    <t>総額</t>
  </si>
  <si>
    <t>加入する場合○</t>
  </si>
  <si>
    <t>★参加者自身で競技会に有効な保険に加入している場合は、下記のＪＭＲＣ関東ラリー見舞金制度等への記入は 必要ありません。</t>
  </si>
  <si>
    <t>　参加費の合計額だけを記入してください。</t>
  </si>
  <si>
    <t>ＲＳＣＣチャレンジデイラリー</t>
  </si>
  <si>
    <t>エントリー費</t>
  </si>
  <si>
    <t>円</t>
  </si>
  <si>
    <t>→</t>
  </si>
  <si>
    <t>学生割引を</t>
  </si>
  <si>
    <t>摘要の場合は</t>
  </si>
  <si>
    <t>学割申込書</t>
  </si>
  <si>
    <t>を提出の事。</t>
  </si>
  <si>
    <t>フォーム</t>
  </si>
  <si>
    <t>注</t>
  </si>
  <si>
    <t>加入しない</t>
  </si>
  <si>
    <t>スポーツ安全保険またはJMRC関東見舞金制度（2,100円）に加入している</t>
  </si>
  <si>
    <t>学生割引を適用する場合○↓</t>
  </si>
  <si>
    <t>JMRC関東ラリー見舞金制度に加入する(5,000円）</t>
  </si>
  <si>
    <t>JMRC関東ラリー見舞金制度への申し込み締め切りは７月２１日（金）までとします。</t>
  </si>
  <si>
    <t>スポーツ安全保険・JMRC関東ラリー見舞金制度に加入している方は加入者証の写しを参加申し込み時に提出して下さい。</t>
  </si>
  <si>
    <t>追加クルー</t>
  </si>
  <si>
    <t>弁当付</t>
  </si>
  <si>
    <t>　チーム員全員の、スポーツ安全保険またはJMRC関東見舞金制度ワンイベント（死亡1,000万円=ライセンス所持、501万円=ライセ ンス未所持）への加入が</t>
  </si>
  <si>
    <t>　必要です。</t>
  </si>
  <si>
    <t>★参加者自身で競技に有効な保険に加入できない場合は、ＪＭＲＣ関東ラリー見舞金制度（対人500万円　後遺障害200万円　対物補償30万円：免責10万円）に</t>
  </si>
  <si>
    <t>　加入する事。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</si>
</sst>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28"/>
      <color indexed="8"/>
      <name val="ＭＳ Ｐゴシック"/>
      <family val="3"/>
    </font>
    <font>
      <b/>
      <sz val="14"/>
      <color indexed="8"/>
      <name val="ＭＳ Ｐゴシック"/>
      <family val="3"/>
    </font>
    <font>
      <sz val="22"/>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28"/>
      <color theme="1"/>
      <name val="Calibri"/>
      <family val="3"/>
    </font>
    <font>
      <b/>
      <sz val="14"/>
      <color theme="1"/>
      <name val="Calibri"/>
      <family val="3"/>
    </font>
    <font>
      <sz val="2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double"/>
      <bottom style="double"/>
    </border>
    <border>
      <left style="medium"/>
      <right>
        <color indexed="63"/>
      </right>
      <top style="medium"/>
      <bottom style="medium"/>
    </border>
    <border>
      <left>
        <color indexed="63"/>
      </left>
      <right style="medium"/>
      <top style="medium"/>
      <bottom style="medium"/>
    </border>
    <border>
      <left>
        <color indexed="63"/>
      </left>
      <right style="double"/>
      <top style="double"/>
      <bottom style="double"/>
    </border>
    <border>
      <left style="thin"/>
      <right style="thin"/>
      <top style="double"/>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3">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0" fillId="0" borderId="0" xfId="0" applyAlignment="1">
      <alignment vertical="center"/>
    </xf>
    <xf numFmtId="38" fontId="0" fillId="0" borderId="0" xfId="49" applyFont="1" applyAlignment="1">
      <alignment vertical="center"/>
    </xf>
    <xf numFmtId="0" fontId="0" fillId="2" borderId="0" xfId="0" applyFill="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right" vertical="center"/>
    </xf>
    <xf numFmtId="0" fontId="0" fillId="0" borderId="14" xfId="0" applyBorder="1" applyAlignment="1">
      <alignment vertical="center"/>
    </xf>
    <xf numFmtId="38" fontId="0" fillId="0" borderId="11" xfId="49"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0" fillId="0" borderId="0" xfId="0" applyNumberFormat="1" applyAlignment="1">
      <alignment horizontal="right" vertical="center"/>
    </xf>
    <xf numFmtId="176" fontId="0" fillId="7" borderId="0" xfId="0" applyNumberFormat="1" applyFill="1" applyAlignment="1">
      <alignment vertical="center"/>
    </xf>
    <xf numFmtId="176" fontId="0" fillId="7" borderId="14" xfId="0" applyNumberFormat="1" applyFill="1" applyBorder="1" applyAlignment="1">
      <alignment horizontal="center" vertical="center"/>
    </xf>
    <xf numFmtId="0" fontId="0" fillId="0" borderId="0" xfId="0" applyFill="1" applyAlignment="1">
      <alignment vertical="center"/>
    </xf>
    <xf numFmtId="0" fontId="0" fillId="0" borderId="0" xfId="0" applyAlignment="1">
      <alignment vertical="center" wrapText="1"/>
    </xf>
    <xf numFmtId="176" fontId="0" fillId="0" borderId="0" xfId="0" applyNumberFormat="1" applyFill="1" applyAlignment="1">
      <alignment vertical="center"/>
    </xf>
    <xf numFmtId="0" fontId="0" fillId="0" borderId="10" xfId="0" applyBorder="1" applyAlignment="1">
      <alignment vertical="center" wrapText="1"/>
    </xf>
    <xf numFmtId="0" fontId="44" fillId="0" borderId="0" xfId="0" applyFont="1" applyAlignment="1">
      <alignment vertical="center"/>
    </xf>
    <xf numFmtId="0" fontId="45" fillId="0" borderId="0" xfId="0" applyFont="1" applyAlignment="1">
      <alignment vertical="center"/>
    </xf>
    <xf numFmtId="0" fontId="0" fillId="0" borderId="17" xfId="0" applyBorder="1" applyAlignment="1">
      <alignment horizontal="right" vertical="center"/>
    </xf>
    <xf numFmtId="38" fontId="0" fillId="0" borderId="0" xfId="49" applyFont="1" applyAlignment="1">
      <alignment vertical="center"/>
    </xf>
    <xf numFmtId="38" fontId="0" fillId="2" borderId="0" xfId="49" applyFont="1" applyFill="1" applyBorder="1" applyAlignment="1">
      <alignment vertical="center"/>
    </xf>
    <xf numFmtId="38" fontId="0" fillId="0" borderId="0" xfId="49" applyFont="1" applyBorder="1" applyAlignment="1">
      <alignment vertical="center"/>
    </xf>
    <xf numFmtId="38" fontId="0" fillId="0" borderId="0" xfId="49" applyFont="1" applyBorder="1" applyAlignment="1">
      <alignment vertical="center"/>
    </xf>
    <xf numFmtId="38" fontId="0" fillId="0" borderId="0" xfId="49" applyFont="1" applyBorder="1" applyAlignment="1">
      <alignment horizontal="center" vertical="center"/>
    </xf>
    <xf numFmtId="38" fontId="0" fillId="0" borderId="0" xfId="49" applyFont="1" applyFill="1" applyAlignment="1">
      <alignment vertical="center"/>
    </xf>
    <xf numFmtId="38" fontId="0" fillId="7" borderId="0" xfId="49" applyFont="1" applyFill="1" applyAlignment="1">
      <alignment vertical="center"/>
    </xf>
    <xf numFmtId="0" fontId="44" fillId="0" borderId="12" xfId="0" applyFont="1" applyBorder="1" applyAlignment="1">
      <alignment horizontal="right" vertical="center"/>
    </xf>
    <xf numFmtId="38" fontId="44" fillId="0" borderId="12" xfId="49" applyFont="1" applyBorder="1" applyAlignment="1">
      <alignment vertical="center"/>
    </xf>
    <xf numFmtId="38" fontId="44" fillId="0" borderId="12" xfId="49" applyFont="1" applyBorder="1" applyAlignment="1">
      <alignment vertical="center"/>
    </xf>
    <xf numFmtId="0" fontId="38" fillId="0" borderId="18" xfId="0" applyFont="1" applyBorder="1" applyAlignment="1">
      <alignment horizontal="center" vertical="center"/>
    </xf>
    <xf numFmtId="176" fontId="46" fillId="0" borderId="19" xfId="0" applyNumberFormat="1" applyFont="1" applyBorder="1" applyAlignment="1">
      <alignment vertical="center"/>
    </xf>
    <xf numFmtId="0" fontId="0" fillId="0" borderId="0" xfId="0" applyFill="1" applyAlignment="1">
      <alignment horizontal="right" vertical="center"/>
    </xf>
    <xf numFmtId="38" fontId="0" fillId="0" borderId="20" xfId="49" applyFont="1" applyBorder="1" applyAlignment="1">
      <alignment vertical="center"/>
    </xf>
    <xf numFmtId="0" fontId="0" fillId="0" borderId="0" xfId="0" applyBorder="1" applyAlignment="1">
      <alignment vertical="center"/>
    </xf>
    <xf numFmtId="0" fontId="30" fillId="0" borderId="0" xfId="43" applyAlignment="1">
      <alignment vertical="center"/>
    </xf>
    <xf numFmtId="0" fontId="0" fillId="0" borderId="14" xfId="0" applyBorder="1" applyAlignment="1" applyProtection="1">
      <alignment horizontal="center" vertical="center"/>
      <protection locked="0"/>
    </xf>
    <xf numFmtId="0" fontId="0" fillId="0" borderId="14" xfId="0" applyBorder="1" applyAlignment="1" applyProtection="1">
      <alignment horizontal="center" vertical="center"/>
      <protection/>
    </xf>
    <xf numFmtId="176" fontId="0" fillId="7" borderId="14" xfId="0" applyNumberFormat="1" applyFill="1" applyBorder="1" applyAlignment="1" applyProtection="1">
      <alignment vertical="center"/>
      <protection/>
    </xf>
    <xf numFmtId="0" fontId="0" fillId="0" borderId="21" xfId="0"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xf>
    <xf numFmtId="0" fontId="0" fillId="0" borderId="24" xfId="0" applyBorder="1" applyAlignment="1">
      <alignment vertical="center"/>
    </xf>
    <xf numFmtId="0" fontId="0" fillId="0" borderId="22" xfId="0" applyBorder="1" applyAlignment="1">
      <alignment vertical="center" textRotation="255"/>
    </xf>
    <xf numFmtId="0" fontId="0" fillId="0" borderId="23" xfId="0" applyBorder="1" applyAlignment="1">
      <alignment vertical="center" textRotation="255"/>
    </xf>
    <xf numFmtId="0" fontId="0" fillId="0" borderId="23" xfId="0" applyBorder="1" applyAlignment="1">
      <alignment vertical="center"/>
    </xf>
    <xf numFmtId="0" fontId="0" fillId="0" borderId="22" xfId="0" applyBorder="1" applyAlignment="1" applyProtection="1">
      <alignment vertical="center" textRotation="255"/>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4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18</xdr:row>
      <xdr:rowOff>123825</xdr:rowOff>
    </xdr:from>
    <xdr:to>
      <xdr:col>14</xdr:col>
      <xdr:colOff>219075</xdr:colOff>
      <xdr:row>18</xdr:row>
      <xdr:rowOff>123825</xdr:rowOff>
    </xdr:to>
    <xdr:sp>
      <xdr:nvSpPr>
        <xdr:cNvPr id="1" name="直線矢印コネクタ 31"/>
        <xdr:cNvSpPr>
          <a:spLocks/>
        </xdr:cNvSpPr>
      </xdr:nvSpPr>
      <xdr:spPr>
        <a:xfrm>
          <a:off x="4600575" y="4333875"/>
          <a:ext cx="3600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29</xdr:row>
      <xdr:rowOff>123825</xdr:rowOff>
    </xdr:from>
    <xdr:to>
      <xdr:col>14</xdr:col>
      <xdr:colOff>219075</xdr:colOff>
      <xdr:row>29</xdr:row>
      <xdr:rowOff>123825</xdr:rowOff>
    </xdr:to>
    <xdr:sp>
      <xdr:nvSpPr>
        <xdr:cNvPr id="2" name="直線矢印コネクタ 32"/>
        <xdr:cNvSpPr>
          <a:spLocks/>
        </xdr:cNvSpPr>
      </xdr:nvSpPr>
      <xdr:spPr>
        <a:xfrm>
          <a:off x="4600575" y="7324725"/>
          <a:ext cx="3600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40</xdr:row>
      <xdr:rowOff>133350</xdr:rowOff>
    </xdr:from>
    <xdr:to>
      <xdr:col>14</xdr:col>
      <xdr:colOff>219075</xdr:colOff>
      <xdr:row>40</xdr:row>
      <xdr:rowOff>133350</xdr:rowOff>
    </xdr:to>
    <xdr:sp>
      <xdr:nvSpPr>
        <xdr:cNvPr id="3" name="直線矢印コネクタ 34"/>
        <xdr:cNvSpPr>
          <a:spLocks/>
        </xdr:cNvSpPr>
      </xdr:nvSpPr>
      <xdr:spPr>
        <a:xfrm>
          <a:off x="4600575" y="10325100"/>
          <a:ext cx="3600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51</xdr:row>
      <xdr:rowOff>123825</xdr:rowOff>
    </xdr:from>
    <xdr:to>
      <xdr:col>14</xdr:col>
      <xdr:colOff>228600</xdr:colOff>
      <xdr:row>51</xdr:row>
      <xdr:rowOff>123825</xdr:rowOff>
    </xdr:to>
    <xdr:sp>
      <xdr:nvSpPr>
        <xdr:cNvPr id="4" name="直線矢印コネクタ 36"/>
        <xdr:cNvSpPr>
          <a:spLocks/>
        </xdr:cNvSpPr>
      </xdr:nvSpPr>
      <xdr:spPr>
        <a:xfrm>
          <a:off x="4610100" y="13306425"/>
          <a:ext cx="3600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200025</xdr:colOff>
      <xdr:row>68</xdr:row>
      <xdr:rowOff>0</xdr:rowOff>
    </xdr:from>
    <xdr:to>
      <xdr:col>4</xdr:col>
      <xdr:colOff>1695450</xdr:colOff>
      <xdr:row>69</xdr:row>
      <xdr:rowOff>114300</xdr:rowOff>
    </xdr:to>
    <xdr:pic>
      <xdr:nvPicPr>
        <xdr:cNvPr id="5" name="図 38"/>
        <xdr:cNvPicPr preferRelativeResize="1">
          <a:picLocks noChangeAspect="1"/>
        </xdr:cNvPicPr>
      </xdr:nvPicPr>
      <xdr:blipFill>
        <a:blip r:embed="rId1"/>
        <a:stretch>
          <a:fillRect/>
        </a:stretch>
      </xdr:blipFill>
      <xdr:spPr>
        <a:xfrm>
          <a:off x="1143000" y="17659350"/>
          <a:ext cx="1971675" cy="619125"/>
        </a:xfrm>
        <a:prstGeom prst="rect">
          <a:avLst/>
        </a:prstGeom>
        <a:noFill/>
        <a:ln w="9525" cmpd="sng">
          <a:noFill/>
        </a:ln>
      </xdr:spPr>
    </xdr:pic>
    <xdr:clientData/>
  </xdr:twoCellAnchor>
  <xdr:twoCellAnchor>
    <xdr:from>
      <xdr:col>3</xdr:col>
      <xdr:colOff>9525</xdr:colOff>
      <xdr:row>23</xdr:row>
      <xdr:rowOff>133350</xdr:rowOff>
    </xdr:from>
    <xdr:to>
      <xdr:col>8</xdr:col>
      <xdr:colOff>0</xdr:colOff>
      <xdr:row>24</xdr:row>
      <xdr:rowOff>180975</xdr:rowOff>
    </xdr:to>
    <xdr:sp>
      <xdr:nvSpPr>
        <xdr:cNvPr id="6" name="直線矢印コネクタ 10"/>
        <xdr:cNvSpPr>
          <a:spLocks/>
        </xdr:cNvSpPr>
      </xdr:nvSpPr>
      <xdr:spPr>
        <a:xfrm>
          <a:off x="1190625" y="5715000"/>
          <a:ext cx="3648075"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34</xdr:row>
      <xdr:rowOff>133350</xdr:rowOff>
    </xdr:from>
    <xdr:to>
      <xdr:col>7</xdr:col>
      <xdr:colOff>228600</xdr:colOff>
      <xdr:row>35</xdr:row>
      <xdr:rowOff>180975</xdr:rowOff>
    </xdr:to>
    <xdr:sp>
      <xdr:nvSpPr>
        <xdr:cNvPr id="7" name="直線矢印コネクタ 12"/>
        <xdr:cNvSpPr>
          <a:spLocks/>
        </xdr:cNvSpPr>
      </xdr:nvSpPr>
      <xdr:spPr>
        <a:xfrm>
          <a:off x="1181100" y="8705850"/>
          <a:ext cx="3648075"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228600</xdr:colOff>
      <xdr:row>45</xdr:row>
      <xdr:rowOff>133350</xdr:rowOff>
    </xdr:from>
    <xdr:to>
      <xdr:col>7</xdr:col>
      <xdr:colOff>219075</xdr:colOff>
      <xdr:row>46</xdr:row>
      <xdr:rowOff>180975</xdr:rowOff>
    </xdr:to>
    <xdr:sp>
      <xdr:nvSpPr>
        <xdr:cNvPr id="8" name="直線矢印コネクタ 13"/>
        <xdr:cNvSpPr>
          <a:spLocks/>
        </xdr:cNvSpPr>
      </xdr:nvSpPr>
      <xdr:spPr>
        <a:xfrm>
          <a:off x="1171575" y="11696700"/>
          <a:ext cx="3648075"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28575</xdr:colOff>
      <xdr:row>56</xdr:row>
      <xdr:rowOff>133350</xdr:rowOff>
    </xdr:from>
    <xdr:to>
      <xdr:col>8</xdr:col>
      <xdr:colOff>19050</xdr:colOff>
      <xdr:row>57</xdr:row>
      <xdr:rowOff>180975</xdr:rowOff>
    </xdr:to>
    <xdr:sp>
      <xdr:nvSpPr>
        <xdr:cNvPr id="9" name="直線矢印コネクタ 14"/>
        <xdr:cNvSpPr>
          <a:spLocks/>
        </xdr:cNvSpPr>
      </xdr:nvSpPr>
      <xdr:spPr>
        <a:xfrm>
          <a:off x="1209675" y="14687550"/>
          <a:ext cx="3648075"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y-rally.com/p/blog-page_1957.htm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9"/>
  <sheetViews>
    <sheetView tabSelected="1" workbookViewId="0" topLeftCell="A1">
      <selection activeCell="A5" sqref="A5"/>
    </sheetView>
  </sheetViews>
  <sheetFormatPr defaultColWidth="9.140625" defaultRowHeight="15"/>
  <cols>
    <col min="1" max="1" width="10.57421875" style="0" customWidth="1"/>
    <col min="2" max="4" width="3.57421875" style="1" customWidth="1"/>
    <col min="5" max="5" width="40.57421875" style="0" customWidth="1"/>
    <col min="6" max="8" width="3.57421875" style="1" customWidth="1"/>
    <col min="9" max="9" width="18.57421875" style="0" customWidth="1"/>
    <col min="10" max="10" width="16.421875" style="0" customWidth="1"/>
    <col min="11" max="11" width="8.57421875" style="0" customWidth="1"/>
    <col min="12" max="12" width="3.57421875" style="0" customWidth="1"/>
    <col min="13" max="14" width="9.00390625" style="5" hidden="1" customWidth="1"/>
    <col min="15" max="15" width="3.57421875" style="3" customWidth="1"/>
    <col min="16" max="16" width="6.57421875" style="0" customWidth="1"/>
    <col min="17" max="17" width="10.57421875" style="0" customWidth="1"/>
    <col min="18" max="18" width="3.57421875" style="1" customWidth="1"/>
    <col min="19" max="19" width="13.57421875" style="2" customWidth="1"/>
    <col min="20" max="20" width="3.57421875" style="21" customWidth="1"/>
    <col min="21" max="21" width="10.57421875" style="0" customWidth="1"/>
    <col min="22" max="22" width="3.57421875" style="0" customWidth="1"/>
  </cols>
  <sheetData>
    <row r="1" spans="1:19" ht="19.5" customHeight="1">
      <c r="A1" s="62" t="s">
        <v>9</v>
      </c>
      <c r="B1" s="62"/>
      <c r="C1" s="62"/>
      <c r="D1" s="62"/>
      <c r="E1" s="62"/>
      <c r="F1" s="62"/>
      <c r="G1" s="62"/>
      <c r="H1" s="62"/>
      <c r="I1" s="62"/>
      <c r="J1" s="62"/>
      <c r="K1" s="62"/>
      <c r="L1" s="62"/>
      <c r="M1" s="62"/>
      <c r="N1" s="62"/>
      <c r="O1" s="62"/>
      <c r="P1" s="62"/>
      <c r="Q1" s="62"/>
      <c r="R1" s="62"/>
      <c r="S1" s="62"/>
    </row>
    <row r="2" spans="1:19" ht="19.5" customHeight="1">
      <c r="A2" s="62"/>
      <c r="B2" s="62"/>
      <c r="C2" s="62"/>
      <c r="D2" s="62"/>
      <c r="E2" s="62"/>
      <c r="F2" s="62"/>
      <c r="G2" s="62"/>
      <c r="H2" s="62"/>
      <c r="I2" s="62"/>
      <c r="J2" s="62"/>
      <c r="K2" s="62"/>
      <c r="L2" s="62"/>
      <c r="M2" s="62"/>
      <c r="N2" s="62"/>
      <c r="O2" s="62"/>
      <c r="P2" s="62"/>
      <c r="Q2" s="62"/>
      <c r="R2" s="62"/>
      <c r="S2" s="62"/>
    </row>
    <row r="3" spans="1:13" ht="19.5" customHeight="1">
      <c r="A3" s="25" t="s">
        <v>10</v>
      </c>
      <c r="M3" s="5" t="s">
        <v>12</v>
      </c>
    </row>
    <row r="4" spans="1:13" ht="9.75" customHeight="1">
      <c r="A4" s="25"/>
      <c r="M4" s="5" t="s">
        <v>21</v>
      </c>
    </row>
    <row r="5" spans="1:13" ht="19.5" customHeight="1">
      <c r="A5" s="25" t="s">
        <v>26</v>
      </c>
      <c r="M5" s="5" t="s">
        <v>22</v>
      </c>
    </row>
    <row r="6" spans="1:13" ht="19.5" customHeight="1">
      <c r="A6" s="25" t="s">
        <v>27</v>
      </c>
      <c r="M6" s="5" t="s">
        <v>12</v>
      </c>
    </row>
    <row r="7" spans="1:13" ht="9.75" customHeight="1">
      <c r="A7" s="25"/>
      <c r="M7" s="5" t="s">
        <v>38</v>
      </c>
    </row>
    <row r="8" spans="1:19" ht="19.5" customHeight="1">
      <c r="A8" s="25" t="s">
        <v>48</v>
      </c>
      <c r="S8" s="23"/>
    </row>
    <row r="9" spans="1:19" ht="19.5" customHeight="1">
      <c r="A9" s="25" t="s">
        <v>49</v>
      </c>
      <c r="S9" s="23"/>
    </row>
    <row r="10" spans="1:20" ht="19.5" customHeight="1">
      <c r="A10" s="25" t="s">
        <v>46</v>
      </c>
      <c r="S10" s="23"/>
      <c r="T10" s="40"/>
    </row>
    <row r="11" spans="1:20" ht="19.5" customHeight="1">
      <c r="A11" s="25" t="s">
        <v>47</v>
      </c>
      <c r="S11" s="23"/>
      <c r="T11" s="40"/>
    </row>
    <row r="12" spans="1:20" ht="19.5" customHeight="1">
      <c r="A12" s="25"/>
      <c r="S12" s="23"/>
      <c r="T12" s="40"/>
    </row>
    <row r="13" spans="19:20" ht="19.5" customHeight="1" thickBot="1">
      <c r="S13" s="23"/>
      <c r="T13" s="40" t="s">
        <v>40</v>
      </c>
    </row>
    <row r="14" spans="19:21" ht="19.5" customHeight="1" thickBot="1" thickTop="1">
      <c r="S14" s="27" t="s">
        <v>29</v>
      </c>
      <c r="T14" s="47"/>
      <c r="U14" s="41">
        <f>IF(T14="○",15000,20000)</f>
        <v>20000</v>
      </c>
    </row>
    <row r="15" spans="1:21" ht="19.5" customHeight="1" thickTop="1">
      <c r="A15" t="s">
        <v>11</v>
      </c>
      <c r="T15" s="40"/>
      <c r="U15" s="13" t="s">
        <v>30</v>
      </c>
    </row>
    <row r="16" spans="19:21" ht="19.5" customHeight="1">
      <c r="S16" s="19" t="s">
        <v>20</v>
      </c>
      <c r="T16" s="9" t="s">
        <v>37</v>
      </c>
      <c r="U16" t="s">
        <v>32</v>
      </c>
    </row>
    <row r="17" spans="1:21" ht="19.5" customHeight="1">
      <c r="A17" s="6" t="s">
        <v>0</v>
      </c>
      <c r="B17" s="10"/>
      <c r="C17" s="11"/>
      <c r="D17" s="8"/>
      <c r="P17" s="56" t="s">
        <v>41</v>
      </c>
      <c r="Q17" s="59"/>
      <c r="S17" s="19"/>
      <c r="U17" t="s">
        <v>33</v>
      </c>
    </row>
    <row r="18" spans="1:21" ht="19.5" customHeight="1">
      <c r="A18" s="48"/>
      <c r="B18" s="49"/>
      <c r="C18" s="50"/>
      <c r="D18" s="8"/>
      <c r="N18" s="5">
        <f>IF(C19="",IF(C24="",1,""),"")</f>
        <v>1</v>
      </c>
      <c r="P18" s="57"/>
      <c r="Q18" s="60"/>
      <c r="S18" s="19"/>
      <c r="U18" t="s">
        <v>34</v>
      </c>
    </row>
    <row r="19" spans="1:21" ht="19.5" customHeight="1">
      <c r="A19" s="51" t="s">
        <v>1</v>
      </c>
      <c r="B19" s="7" t="s">
        <v>2</v>
      </c>
      <c r="C19" s="44"/>
      <c r="D19" s="8" t="s">
        <v>14</v>
      </c>
      <c r="E19" s="51" t="s">
        <v>39</v>
      </c>
      <c r="F19" s="12" t="s">
        <v>2</v>
      </c>
      <c r="G19" s="44"/>
      <c r="P19" s="57"/>
      <c r="Q19" s="60"/>
      <c r="S19" s="20" t="s">
        <v>45</v>
      </c>
      <c r="U19" t="s">
        <v>35</v>
      </c>
    </row>
    <row r="20" spans="1:21" ht="30" customHeight="1">
      <c r="A20" s="52"/>
      <c r="B20" s="8"/>
      <c r="C20" s="16"/>
      <c r="D20" s="8"/>
      <c r="E20" s="53"/>
      <c r="F20" s="12" t="s">
        <v>3</v>
      </c>
      <c r="G20" s="44"/>
      <c r="H20" s="1" t="s">
        <v>14</v>
      </c>
      <c r="I20" s="24" t="s">
        <v>4</v>
      </c>
      <c r="J20" s="14" t="s">
        <v>16</v>
      </c>
      <c r="K20" s="15">
        <v>1500</v>
      </c>
      <c r="L20" s="44"/>
      <c r="M20" s="5">
        <f>IF(L20="○",K20,0)</f>
        <v>0</v>
      </c>
      <c r="O20" s="1" t="s">
        <v>31</v>
      </c>
      <c r="P20" s="57"/>
      <c r="Q20" s="60"/>
      <c r="S20" s="19"/>
      <c r="U20" s="43" t="s">
        <v>36</v>
      </c>
    </row>
    <row r="21" spans="1:19" ht="19.5" customHeight="1">
      <c r="A21" s="52"/>
      <c r="B21" s="8"/>
      <c r="C21" s="8"/>
      <c r="E21" s="22"/>
      <c r="G21" s="13" t="s">
        <v>13</v>
      </c>
      <c r="I21" s="54" t="s">
        <v>5</v>
      </c>
      <c r="J21" s="14" t="s">
        <v>6</v>
      </c>
      <c r="K21" s="15">
        <v>1200</v>
      </c>
      <c r="L21" s="44"/>
      <c r="M21" s="5">
        <f>IF(L21="○",K21,0)</f>
        <v>0</v>
      </c>
      <c r="O21" s="1" t="s">
        <v>31</v>
      </c>
      <c r="P21" s="57"/>
      <c r="Q21" s="60"/>
      <c r="S21" s="19"/>
    </row>
    <row r="22" spans="1:19" ht="19.5" customHeight="1">
      <c r="A22" s="52"/>
      <c r="B22" s="8"/>
      <c r="C22" s="8"/>
      <c r="E22" s="22"/>
      <c r="I22" s="55"/>
      <c r="J22" s="14" t="s">
        <v>7</v>
      </c>
      <c r="K22" s="15">
        <v>1850</v>
      </c>
      <c r="L22" s="44"/>
      <c r="M22" s="5">
        <f>IF(L22="○",K22,0)</f>
        <v>0</v>
      </c>
      <c r="O22" s="1" t="s">
        <v>31</v>
      </c>
      <c r="P22" s="57"/>
      <c r="Q22" s="60"/>
      <c r="S22" s="19"/>
    </row>
    <row r="23" spans="1:19" ht="19.5" customHeight="1">
      <c r="A23" s="52"/>
      <c r="B23" s="8"/>
      <c r="C23" s="17"/>
      <c r="E23" s="42"/>
      <c r="F23" s="8"/>
      <c r="G23" s="8"/>
      <c r="H23" s="9"/>
      <c r="I23" t="s">
        <v>15</v>
      </c>
      <c r="J23" s="18" t="s">
        <v>8</v>
      </c>
      <c r="K23" s="4">
        <f>SUM(M20:M22)</f>
        <v>0</v>
      </c>
      <c r="N23" s="5">
        <f>IF(C24="",IF(G19="",IF(G20="",1,""),""),"")</f>
        <v>1</v>
      </c>
      <c r="P23" s="57"/>
      <c r="Q23" s="60"/>
      <c r="R23" s="9"/>
      <c r="S23" s="19"/>
    </row>
    <row r="24" spans="1:19" ht="19.5" customHeight="1">
      <c r="A24" s="53"/>
      <c r="B24" s="12" t="s">
        <v>3</v>
      </c>
      <c r="C24" s="44"/>
      <c r="D24" s="8"/>
      <c r="E24" s="42"/>
      <c r="F24" s="8"/>
      <c r="G24" s="8"/>
      <c r="N24" s="5">
        <f>IF(L20="",IF(L21="",IF(L22="",IF(G19="",IF(C24="",1,""),""),""),""),"")</f>
        <v>1</v>
      </c>
      <c r="P24" s="57"/>
      <c r="Q24" s="60"/>
      <c r="S24" s="19"/>
    </row>
    <row r="25" spans="3:19" ht="30" customHeight="1">
      <c r="C25" s="13" t="s">
        <v>13</v>
      </c>
      <c r="E25" s="42"/>
      <c r="F25" s="8"/>
      <c r="G25" s="8"/>
      <c r="I25" s="24" t="s">
        <v>4</v>
      </c>
      <c r="J25" s="14" t="s">
        <v>16</v>
      </c>
      <c r="K25" s="15">
        <v>1500</v>
      </c>
      <c r="L25" s="45">
        <f>IF(C24="○","○","")</f>
      </c>
      <c r="M25" s="5">
        <f>IF(L25="○",K25,0)</f>
        <v>0</v>
      </c>
      <c r="N25" s="5">
        <f>IF(C19="",IF(C24="",1,""),"")</f>
        <v>1</v>
      </c>
      <c r="O25" s="1" t="s">
        <v>31</v>
      </c>
      <c r="P25" s="57"/>
      <c r="Q25" s="60"/>
      <c r="S25" s="19"/>
    </row>
    <row r="26" spans="5:19" ht="19.5" customHeight="1">
      <c r="E26" s="42"/>
      <c r="F26" s="8"/>
      <c r="G26" s="8"/>
      <c r="J26" s="18" t="s">
        <v>8</v>
      </c>
      <c r="K26" s="4">
        <f>+M25</f>
        <v>0</v>
      </c>
      <c r="P26" s="57"/>
      <c r="Q26" s="60"/>
      <c r="S26" s="19"/>
    </row>
    <row r="27" spans="5:19" ht="19.5" customHeight="1">
      <c r="E27" s="22"/>
      <c r="G27" s="8"/>
      <c r="P27" s="57"/>
      <c r="Q27" s="60"/>
      <c r="S27" s="19"/>
    </row>
    <row r="28" spans="1:19" ht="19.5" customHeight="1">
      <c r="A28" s="6" t="s">
        <v>17</v>
      </c>
      <c r="B28" s="10"/>
      <c r="C28" s="11"/>
      <c r="D28" s="8"/>
      <c r="E28" s="22"/>
      <c r="P28" s="58"/>
      <c r="Q28" s="60"/>
      <c r="S28" s="19"/>
    </row>
    <row r="29" spans="1:19" ht="19.5" customHeight="1">
      <c r="A29" s="48"/>
      <c r="B29" s="49"/>
      <c r="C29" s="50"/>
      <c r="D29" s="8"/>
      <c r="E29" s="22"/>
      <c r="N29" s="5">
        <f>IF(C30="",IF(C35="",1,""),"")</f>
        <v>1</v>
      </c>
      <c r="P29" s="58"/>
      <c r="Q29" s="60"/>
      <c r="S29" s="19"/>
    </row>
    <row r="30" spans="1:19" ht="19.5" customHeight="1">
      <c r="A30" s="51" t="s">
        <v>1</v>
      </c>
      <c r="B30" s="7" t="s">
        <v>2</v>
      </c>
      <c r="C30" s="44"/>
      <c r="D30" s="8" t="s">
        <v>14</v>
      </c>
      <c r="E30" s="51" t="s">
        <v>39</v>
      </c>
      <c r="F30" s="12" t="s">
        <v>2</v>
      </c>
      <c r="G30" s="44"/>
      <c r="P30" s="58"/>
      <c r="Q30" s="60"/>
      <c r="S30" s="20" t="s">
        <v>45</v>
      </c>
    </row>
    <row r="31" spans="1:19" ht="30" customHeight="1">
      <c r="A31" s="52"/>
      <c r="B31" s="8"/>
      <c r="C31" s="16"/>
      <c r="D31" s="8"/>
      <c r="E31" s="53"/>
      <c r="F31" s="12" t="s">
        <v>3</v>
      </c>
      <c r="G31" s="44"/>
      <c r="H31" s="1" t="s">
        <v>14</v>
      </c>
      <c r="I31" s="24" t="s">
        <v>4</v>
      </c>
      <c r="J31" s="14" t="s">
        <v>16</v>
      </c>
      <c r="K31" s="15">
        <v>1500</v>
      </c>
      <c r="L31" s="44"/>
      <c r="M31" s="5">
        <f>IF(L31="○",K31,0)</f>
        <v>0</v>
      </c>
      <c r="O31" s="1" t="s">
        <v>31</v>
      </c>
      <c r="P31" s="58"/>
      <c r="Q31" s="60"/>
      <c r="S31" s="19"/>
    </row>
    <row r="32" spans="1:19" ht="19.5" customHeight="1">
      <c r="A32" s="52"/>
      <c r="B32" s="8"/>
      <c r="C32" s="8"/>
      <c r="E32" s="22"/>
      <c r="G32" s="13" t="s">
        <v>13</v>
      </c>
      <c r="I32" s="54" t="s">
        <v>5</v>
      </c>
      <c r="J32" s="14" t="s">
        <v>6</v>
      </c>
      <c r="K32" s="15">
        <v>1200</v>
      </c>
      <c r="L32" s="44"/>
      <c r="M32" s="5">
        <f>IF(L32="○",K32,0)</f>
        <v>0</v>
      </c>
      <c r="O32" s="1" t="s">
        <v>31</v>
      </c>
      <c r="P32" s="58"/>
      <c r="Q32" s="60"/>
      <c r="S32" s="19"/>
    </row>
    <row r="33" spans="1:19" ht="19.5" customHeight="1">
      <c r="A33" s="52"/>
      <c r="B33" s="8"/>
      <c r="C33" s="8"/>
      <c r="E33" s="22"/>
      <c r="I33" s="55"/>
      <c r="J33" s="14" t="s">
        <v>7</v>
      </c>
      <c r="K33" s="15">
        <v>1850</v>
      </c>
      <c r="L33" s="44"/>
      <c r="M33" s="5">
        <f>IF(L33="○",K33,0)</f>
        <v>0</v>
      </c>
      <c r="O33" s="1" t="s">
        <v>31</v>
      </c>
      <c r="P33" s="58"/>
      <c r="Q33" s="60"/>
      <c r="S33" s="19"/>
    </row>
    <row r="34" spans="1:19" ht="19.5" customHeight="1">
      <c r="A34" s="52"/>
      <c r="B34" s="8"/>
      <c r="C34" s="17"/>
      <c r="E34" s="22"/>
      <c r="H34" s="9"/>
      <c r="I34" t="s">
        <v>15</v>
      </c>
      <c r="J34" s="18" t="s">
        <v>8</v>
      </c>
      <c r="K34" s="4">
        <f>SUM(M31:M33)</f>
        <v>0</v>
      </c>
      <c r="N34" s="5">
        <f>IF(C35="",IF(G30="",IF(G31="",1,""),""),"")</f>
        <v>1</v>
      </c>
      <c r="P34" s="58"/>
      <c r="Q34" s="60"/>
      <c r="S34" s="19"/>
    </row>
    <row r="35" spans="1:19" ht="19.5" customHeight="1">
      <c r="A35" s="53"/>
      <c r="B35" s="12" t="s">
        <v>3</v>
      </c>
      <c r="C35" s="44"/>
      <c r="D35" s="8"/>
      <c r="E35" s="42"/>
      <c r="F35" s="8"/>
      <c r="G35" s="8"/>
      <c r="N35" s="5">
        <f>IF(L31="",IF(L32="",IF(L33="",IF(G30="",IF(C35="",1,""),""),""),""),"")</f>
        <v>1</v>
      </c>
      <c r="P35" s="58"/>
      <c r="Q35" s="60"/>
      <c r="S35" s="19"/>
    </row>
    <row r="36" spans="3:19" ht="30" customHeight="1">
      <c r="C36" s="13" t="s">
        <v>13</v>
      </c>
      <c r="E36" s="42"/>
      <c r="F36" s="8"/>
      <c r="G36" s="8"/>
      <c r="I36" s="24" t="s">
        <v>4</v>
      </c>
      <c r="J36" s="14" t="s">
        <v>16</v>
      </c>
      <c r="K36" s="15">
        <v>1500</v>
      </c>
      <c r="L36" s="45">
        <f>IF(C35="○","○","")</f>
      </c>
      <c r="M36" s="5">
        <f>IF(L36="○",K36,0)</f>
        <v>0</v>
      </c>
      <c r="N36" s="5">
        <f>IF(C30="",IF(C35="",1,""),"")</f>
        <v>1</v>
      </c>
      <c r="O36" s="1" t="s">
        <v>31</v>
      </c>
      <c r="P36" s="58"/>
      <c r="Q36" s="60"/>
      <c r="S36" s="19"/>
    </row>
    <row r="37" spans="5:19" ht="19.5" customHeight="1">
      <c r="E37" s="42"/>
      <c r="F37" s="8"/>
      <c r="G37" s="8"/>
      <c r="J37" s="18" t="s">
        <v>8</v>
      </c>
      <c r="K37" s="4">
        <f>+M36</f>
        <v>0</v>
      </c>
      <c r="P37" s="58"/>
      <c r="Q37" s="60"/>
      <c r="S37" s="19"/>
    </row>
    <row r="38" spans="5:19" ht="19.5" customHeight="1">
      <c r="E38" s="22"/>
      <c r="G38" s="8"/>
      <c r="P38" s="58"/>
      <c r="Q38" s="60"/>
      <c r="S38" s="19"/>
    </row>
    <row r="39" spans="1:19" ht="19.5" customHeight="1">
      <c r="A39" s="6" t="s">
        <v>18</v>
      </c>
      <c r="B39" s="10"/>
      <c r="C39" s="11"/>
      <c r="D39" s="8"/>
      <c r="E39" s="22"/>
      <c r="P39" s="58"/>
      <c r="Q39" s="60"/>
      <c r="S39" s="19"/>
    </row>
    <row r="40" spans="1:19" ht="19.5" customHeight="1">
      <c r="A40" s="48"/>
      <c r="B40" s="49"/>
      <c r="C40" s="50"/>
      <c r="D40" s="8"/>
      <c r="E40" s="22"/>
      <c r="N40" s="5">
        <f>IF(C41="",IF(C46="",1,""),"")</f>
        <v>1</v>
      </c>
      <c r="P40" s="58"/>
      <c r="Q40" s="60"/>
      <c r="S40" s="19"/>
    </row>
    <row r="41" spans="1:20" ht="19.5" customHeight="1">
      <c r="A41" s="51" t="s">
        <v>1</v>
      </c>
      <c r="B41" s="7" t="s">
        <v>2</v>
      </c>
      <c r="C41" s="44"/>
      <c r="D41" s="8" t="s">
        <v>14</v>
      </c>
      <c r="E41" s="51" t="s">
        <v>39</v>
      </c>
      <c r="F41" s="12" t="s">
        <v>2</v>
      </c>
      <c r="G41" s="44"/>
      <c r="P41" s="58"/>
      <c r="Q41" s="60"/>
      <c r="S41" s="46">
        <f>IF(A40="","",1000)</f>
      </c>
      <c r="T41" s="21" t="s">
        <v>30</v>
      </c>
    </row>
    <row r="42" spans="1:19" ht="30" customHeight="1">
      <c r="A42" s="52"/>
      <c r="B42" s="8"/>
      <c r="C42" s="16"/>
      <c r="D42" s="8"/>
      <c r="E42" s="53"/>
      <c r="F42" s="12" t="s">
        <v>3</v>
      </c>
      <c r="G42" s="44"/>
      <c r="H42" s="1" t="s">
        <v>14</v>
      </c>
      <c r="I42" s="24" t="s">
        <v>4</v>
      </c>
      <c r="J42" s="14" t="s">
        <v>16</v>
      </c>
      <c r="K42" s="15">
        <v>1500</v>
      </c>
      <c r="L42" s="44"/>
      <c r="M42" s="5">
        <f>IF(L42="○",K42,0)</f>
        <v>0</v>
      </c>
      <c r="O42" s="1" t="s">
        <v>31</v>
      </c>
      <c r="P42" s="58"/>
      <c r="Q42" s="60"/>
      <c r="S42" s="19"/>
    </row>
    <row r="43" spans="1:19" ht="19.5" customHeight="1">
      <c r="A43" s="52"/>
      <c r="B43" s="8"/>
      <c r="C43" s="8"/>
      <c r="E43" s="22"/>
      <c r="G43" s="13" t="s">
        <v>13</v>
      </c>
      <c r="I43" s="54" t="s">
        <v>5</v>
      </c>
      <c r="J43" s="14" t="s">
        <v>6</v>
      </c>
      <c r="K43" s="15">
        <v>1200</v>
      </c>
      <c r="L43" s="44"/>
      <c r="M43" s="5">
        <f>IF(L43="○",K43,0)</f>
        <v>0</v>
      </c>
      <c r="O43" s="1" t="s">
        <v>31</v>
      </c>
      <c r="P43" s="58"/>
      <c r="Q43" s="60"/>
      <c r="S43" s="34"/>
    </row>
    <row r="44" spans="1:19" ht="19.5" customHeight="1">
      <c r="A44" s="52"/>
      <c r="B44" s="8"/>
      <c r="C44" s="8"/>
      <c r="E44" s="22"/>
      <c r="I44" s="55"/>
      <c r="J44" s="14" t="s">
        <v>7</v>
      </c>
      <c r="K44" s="15">
        <v>1850</v>
      </c>
      <c r="L44" s="44"/>
      <c r="M44" s="5">
        <f>IF(L44="○",K44,0)</f>
        <v>0</v>
      </c>
      <c r="O44" s="1" t="s">
        <v>31</v>
      </c>
      <c r="P44" s="58"/>
      <c r="Q44" s="60"/>
      <c r="S44" s="19"/>
    </row>
    <row r="45" spans="1:19" ht="19.5" customHeight="1">
      <c r="A45" s="52"/>
      <c r="B45" s="8"/>
      <c r="C45" s="17"/>
      <c r="E45" s="22"/>
      <c r="H45" s="9"/>
      <c r="I45" t="s">
        <v>15</v>
      </c>
      <c r="J45" s="18" t="s">
        <v>8</v>
      </c>
      <c r="K45" s="4">
        <f>SUM(M42:M44)</f>
        <v>0</v>
      </c>
      <c r="N45" s="5">
        <f>IF(C46="",IF(G41="",IF(G42="",1,""),""),"")</f>
        <v>1</v>
      </c>
      <c r="P45" s="58"/>
      <c r="Q45" s="60"/>
      <c r="S45" s="19"/>
    </row>
    <row r="46" spans="1:19" ht="19.5" customHeight="1">
      <c r="A46" s="53"/>
      <c r="B46" s="12" t="s">
        <v>3</v>
      </c>
      <c r="C46" s="44"/>
      <c r="D46" s="8"/>
      <c r="E46" s="42"/>
      <c r="F46" s="8"/>
      <c r="G46" s="8"/>
      <c r="N46" s="5">
        <f>IF(L42="",IF(L43="",IF(L44="",IF(G41="",IF(C46="",1,""),""),""),""),"")</f>
        <v>1</v>
      </c>
      <c r="P46" s="58"/>
      <c r="Q46" s="60"/>
      <c r="S46" s="19"/>
    </row>
    <row r="47" spans="3:19" ht="30" customHeight="1">
      <c r="C47" s="13" t="s">
        <v>13</v>
      </c>
      <c r="E47" s="42"/>
      <c r="F47" s="8"/>
      <c r="G47" s="8"/>
      <c r="I47" s="24" t="s">
        <v>4</v>
      </c>
      <c r="J47" s="14" t="s">
        <v>16</v>
      </c>
      <c r="K47" s="15">
        <v>1500</v>
      </c>
      <c r="L47" s="45">
        <f>IF(C46="○","○","")</f>
      </c>
      <c r="M47" s="5">
        <f>IF(L47="○",K47,0)</f>
        <v>0</v>
      </c>
      <c r="N47" s="5">
        <f>IF(C41="",IF(C46="",1,""),"")</f>
        <v>1</v>
      </c>
      <c r="O47" s="1" t="s">
        <v>31</v>
      </c>
      <c r="P47" s="58"/>
      <c r="Q47" s="60"/>
      <c r="S47" s="19"/>
    </row>
    <row r="48" spans="5:19" ht="19.5" customHeight="1">
      <c r="E48" s="42"/>
      <c r="F48" s="8"/>
      <c r="G48" s="8"/>
      <c r="J48" s="18" t="s">
        <v>8</v>
      </c>
      <c r="K48" s="4">
        <f>+M47</f>
        <v>0</v>
      </c>
      <c r="P48" s="58"/>
      <c r="Q48" s="60"/>
      <c r="S48" s="19"/>
    </row>
    <row r="49" spans="5:19" ht="19.5" customHeight="1">
      <c r="E49" s="22"/>
      <c r="G49" s="8"/>
      <c r="P49" s="58"/>
      <c r="Q49" s="60"/>
      <c r="S49" s="19"/>
    </row>
    <row r="50" spans="1:19" ht="19.5" customHeight="1">
      <c r="A50" s="6" t="s">
        <v>19</v>
      </c>
      <c r="B50" s="10"/>
      <c r="C50" s="11"/>
      <c r="D50" s="8"/>
      <c r="E50" s="22"/>
      <c r="P50" s="58"/>
      <c r="Q50" s="60"/>
      <c r="S50" s="19"/>
    </row>
    <row r="51" spans="1:19" ht="19.5" customHeight="1">
      <c r="A51" s="48"/>
      <c r="B51" s="49"/>
      <c r="C51" s="50"/>
      <c r="D51" s="8"/>
      <c r="E51" s="22"/>
      <c r="N51" s="5">
        <f>IF(C52="",IF(C57="",1,""),"")</f>
        <v>1</v>
      </c>
      <c r="P51" s="58"/>
      <c r="Q51" s="60"/>
      <c r="S51" s="19"/>
    </row>
    <row r="52" spans="1:20" ht="19.5" customHeight="1">
      <c r="A52" s="51" t="s">
        <v>1</v>
      </c>
      <c r="B52" s="7" t="s">
        <v>2</v>
      </c>
      <c r="C52" s="44"/>
      <c r="D52" s="8" t="s">
        <v>14</v>
      </c>
      <c r="E52" s="51" t="s">
        <v>39</v>
      </c>
      <c r="F52" s="12" t="s">
        <v>2</v>
      </c>
      <c r="G52" s="44"/>
      <c r="P52" s="58"/>
      <c r="Q52" s="60"/>
      <c r="S52" s="46">
        <f>IF(A51="","",1000)</f>
      </c>
      <c r="T52" s="21" t="s">
        <v>30</v>
      </c>
    </row>
    <row r="53" spans="1:19" ht="30" customHeight="1">
      <c r="A53" s="52"/>
      <c r="B53" s="8"/>
      <c r="C53" s="16"/>
      <c r="D53" s="8"/>
      <c r="E53" s="53"/>
      <c r="F53" s="12" t="s">
        <v>3</v>
      </c>
      <c r="G53" s="44"/>
      <c r="H53" s="1" t="s">
        <v>14</v>
      </c>
      <c r="I53" s="24" t="s">
        <v>4</v>
      </c>
      <c r="J53" s="14" t="s">
        <v>16</v>
      </c>
      <c r="K53" s="15">
        <v>1500</v>
      </c>
      <c r="L53" s="44"/>
      <c r="M53" s="5">
        <f>IF(L53="○",K53,0)</f>
        <v>0</v>
      </c>
      <c r="O53" s="1" t="s">
        <v>31</v>
      </c>
      <c r="P53" s="58"/>
      <c r="Q53" s="60"/>
      <c r="S53" s="19"/>
    </row>
    <row r="54" spans="1:19" ht="19.5" customHeight="1">
      <c r="A54" s="52"/>
      <c r="B54" s="8"/>
      <c r="C54" s="8"/>
      <c r="E54" s="22"/>
      <c r="G54" s="13" t="s">
        <v>13</v>
      </c>
      <c r="I54" s="54" t="s">
        <v>5</v>
      </c>
      <c r="J54" s="14" t="s">
        <v>6</v>
      </c>
      <c r="K54" s="15">
        <v>1200</v>
      </c>
      <c r="L54" s="44"/>
      <c r="M54" s="5">
        <f>IF(L54="○",K54,0)</f>
        <v>0</v>
      </c>
      <c r="O54" s="1" t="s">
        <v>31</v>
      </c>
      <c r="P54" s="58"/>
      <c r="Q54" s="60"/>
      <c r="S54" s="34"/>
    </row>
    <row r="55" spans="1:19" ht="19.5" customHeight="1">
      <c r="A55" s="52"/>
      <c r="B55" s="8"/>
      <c r="C55" s="8"/>
      <c r="E55" s="22"/>
      <c r="I55" s="55"/>
      <c r="J55" s="14" t="s">
        <v>7</v>
      </c>
      <c r="K55" s="15">
        <v>1850</v>
      </c>
      <c r="L55" s="44"/>
      <c r="M55" s="5">
        <f>IF(L55="○",K55,0)</f>
        <v>0</v>
      </c>
      <c r="O55" s="1" t="s">
        <v>31</v>
      </c>
      <c r="P55" s="58"/>
      <c r="Q55" s="60"/>
      <c r="S55" s="19"/>
    </row>
    <row r="56" spans="1:19" ht="19.5" customHeight="1">
      <c r="A56" s="52"/>
      <c r="B56" s="8"/>
      <c r="C56" s="17"/>
      <c r="E56" s="22"/>
      <c r="H56" s="9"/>
      <c r="I56" t="s">
        <v>15</v>
      </c>
      <c r="J56" s="18" t="s">
        <v>8</v>
      </c>
      <c r="K56" s="4">
        <f>SUM(M53:M55)</f>
        <v>0</v>
      </c>
      <c r="N56" s="5">
        <f>IF(C57="",IF(G52="",IF(G53="",1,""),""),"")</f>
        <v>1</v>
      </c>
      <c r="P56" s="58"/>
      <c r="Q56" s="60"/>
      <c r="S56" s="19"/>
    </row>
    <row r="57" spans="1:19" ht="19.5" customHeight="1">
      <c r="A57" s="53"/>
      <c r="B57" s="12" t="s">
        <v>3</v>
      </c>
      <c r="C57" s="44"/>
      <c r="D57" s="8"/>
      <c r="E57" s="42"/>
      <c r="F57" s="8"/>
      <c r="G57" s="8"/>
      <c r="N57" s="5">
        <f>IF(L53="",IF(L54="",IF(L55="",IF(G52="",IF(C57="",1,""),""),""),""),"")</f>
        <v>1</v>
      </c>
      <c r="P57" s="58"/>
      <c r="Q57" s="60"/>
      <c r="S57" s="19"/>
    </row>
    <row r="58" spans="3:19" ht="30" customHeight="1">
      <c r="C58" s="13" t="s">
        <v>13</v>
      </c>
      <c r="E58" s="42"/>
      <c r="F58" s="8"/>
      <c r="G58" s="8"/>
      <c r="I58" s="24" t="s">
        <v>4</v>
      </c>
      <c r="J58" s="14" t="s">
        <v>16</v>
      </c>
      <c r="K58" s="15">
        <v>1500</v>
      </c>
      <c r="L58" s="45">
        <f>IF(C57="○","○","")</f>
      </c>
      <c r="M58" s="5">
        <f>IF(L58="○",K58,0)</f>
        <v>0</v>
      </c>
      <c r="N58" s="5">
        <f>IF(C52="",IF(C57="",1,""),"")</f>
        <v>1</v>
      </c>
      <c r="O58" s="1" t="s">
        <v>31</v>
      </c>
      <c r="P58" s="58"/>
      <c r="Q58" s="60"/>
      <c r="S58" s="19"/>
    </row>
    <row r="59" spans="5:19" ht="19.5" customHeight="1">
      <c r="E59" s="42"/>
      <c r="F59" s="8"/>
      <c r="G59" s="8"/>
      <c r="J59" s="18" t="s">
        <v>8</v>
      </c>
      <c r="K59" s="4">
        <f>+M58</f>
        <v>0</v>
      </c>
      <c r="P59" s="58"/>
      <c r="Q59" s="60"/>
      <c r="S59" s="19"/>
    </row>
    <row r="60" spans="5:17" ht="19.5" customHeight="1">
      <c r="E60" s="22"/>
      <c r="G60" s="8"/>
      <c r="P60" s="55"/>
      <c r="Q60" s="61"/>
    </row>
    <row r="61" spans="7:17" ht="19.5" customHeight="1">
      <c r="G61" s="13"/>
      <c r="Q61" s="13" t="s">
        <v>25</v>
      </c>
    </row>
    <row r="62" spans="7:21" ht="19.5" customHeight="1">
      <c r="G62" s="13"/>
      <c r="Q62" s="13"/>
      <c r="S62" s="2" t="s">
        <v>44</v>
      </c>
      <c r="U62" t="s">
        <v>29</v>
      </c>
    </row>
    <row r="63" spans="7:21" ht="19.5" customHeight="1">
      <c r="G63" s="13"/>
      <c r="J63" s="35" t="s">
        <v>23</v>
      </c>
      <c r="K63" s="36">
        <f>SUM(M19:M59)</f>
        <v>0</v>
      </c>
      <c r="L63" s="28"/>
      <c r="M63" s="29"/>
      <c r="N63" s="29"/>
      <c r="O63" s="30"/>
      <c r="P63" s="31"/>
      <c r="Q63" s="37">
        <f>IF(Q17="○",5000,0)</f>
        <v>0</v>
      </c>
      <c r="R63" s="32"/>
      <c r="S63" s="37">
        <f>SUM(S52,S41)</f>
        <v>0</v>
      </c>
      <c r="T63" s="33"/>
      <c r="U63" s="37">
        <f>+U14</f>
        <v>20000</v>
      </c>
    </row>
    <row r="64" spans="11:21" ht="19.5" customHeight="1" thickBot="1">
      <c r="K64" s="13" t="s">
        <v>30</v>
      </c>
      <c r="Q64" s="13" t="s">
        <v>30</v>
      </c>
      <c r="S64" s="13" t="s">
        <v>30</v>
      </c>
      <c r="U64" s="13" t="s">
        <v>30</v>
      </c>
    </row>
    <row r="65" spans="1:21" ht="19.5" customHeight="1" thickBot="1">
      <c r="A65" s="25" t="s">
        <v>42</v>
      </c>
      <c r="T65" s="38" t="s">
        <v>24</v>
      </c>
      <c r="U65" s="39">
        <f>SUM(K63:U63)</f>
        <v>20000</v>
      </c>
    </row>
    <row r="66" ht="19.5" customHeight="1">
      <c r="U66" s="13" t="s">
        <v>30</v>
      </c>
    </row>
    <row r="67" ht="19.5" customHeight="1">
      <c r="A67" s="25" t="s">
        <v>43</v>
      </c>
    </row>
    <row r="68" ht="19.5" customHeight="1"/>
    <row r="69" ht="39.75" customHeight="1">
      <c r="I69" s="26" t="s">
        <v>28</v>
      </c>
    </row>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password="CF93" sheet="1"/>
  <mergeCells count="19">
    <mergeCell ref="A40:C40"/>
    <mergeCell ref="A1:S2"/>
    <mergeCell ref="E19:E20"/>
    <mergeCell ref="A41:A46"/>
    <mergeCell ref="E41:E42"/>
    <mergeCell ref="I43:I44"/>
    <mergeCell ref="I21:I22"/>
    <mergeCell ref="A19:A24"/>
    <mergeCell ref="A18:C18"/>
    <mergeCell ref="A51:C51"/>
    <mergeCell ref="A52:A57"/>
    <mergeCell ref="E52:E53"/>
    <mergeCell ref="I54:I55"/>
    <mergeCell ref="P17:P60"/>
    <mergeCell ref="Q17:Q60"/>
    <mergeCell ref="A30:A35"/>
    <mergeCell ref="E30:E31"/>
    <mergeCell ref="I32:I33"/>
    <mergeCell ref="A29:C29"/>
  </mergeCells>
  <conditionalFormatting sqref="A18">
    <cfRule type="containsBlanks" priority="22" dxfId="0" stopIfTrue="1">
      <formula>LEN(TRIM(A18))=0</formula>
    </cfRule>
    <cfRule type="cellIs" priority="23" dxfId="0" operator="equal" stopIfTrue="1">
      <formula>""""""</formula>
    </cfRule>
  </conditionalFormatting>
  <conditionalFormatting sqref="A29:C29 A40:C40 A51:C51">
    <cfRule type="containsBlanks" priority="15" dxfId="0" stopIfTrue="1">
      <formula>LEN(TRIM(A29))=0</formula>
    </cfRule>
  </conditionalFormatting>
  <conditionalFormatting sqref="A19:A24">
    <cfRule type="expression" priority="24" dxfId="0" stopIfTrue="1">
      <formula>$N$18=1</formula>
    </cfRule>
  </conditionalFormatting>
  <conditionalFormatting sqref="E19:E20">
    <cfRule type="expression" priority="25" dxfId="0" stopIfTrue="1">
      <formula>$N$23=1</formula>
    </cfRule>
  </conditionalFormatting>
  <conditionalFormatting sqref="I21:I22">
    <cfRule type="expression" priority="26" dxfId="0" stopIfTrue="1">
      <formula>$N$24=1</formula>
    </cfRule>
    <cfRule type="expression" priority="27" dxfId="15" stopIfTrue="1">
      <formula>$N$24=1</formula>
    </cfRule>
  </conditionalFormatting>
  <conditionalFormatting sqref="I20">
    <cfRule type="expression" priority="28" dxfId="0" stopIfTrue="1">
      <formula>$N$24=1</formula>
    </cfRule>
  </conditionalFormatting>
  <conditionalFormatting sqref="A30:A35">
    <cfRule type="expression" priority="29" dxfId="0" stopIfTrue="1">
      <formula>$N$29=1</formula>
    </cfRule>
  </conditionalFormatting>
  <conditionalFormatting sqref="E30:E31">
    <cfRule type="expression" priority="30" dxfId="0" stopIfTrue="1">
      <formula>$N$34=1</formula>
    </cfRule>
  </conditionalFormatting>
  <conditionalFormatting sqref="I31:I33">
    <cfRule type="expression" priority="31" dxfId="0" stopIfTrue="1">
      <formula>$N$35=1</formula>
    </cfRule>
  </conditionalFormatting>
  <conditionalFormatting sqref="A41:A46">
    <cfRule type="expression" priority="32" dxfId="0" stopIfTrue="1">
      <formula>$N$40=1</formula>
    </cfRule>
  </conditionalFormatting>
  <conditionalFormatting sqref="E41:E42">
    <cfRule type="expression" priority="33" dxfId="0" stopIfTrue="1">
      <formula>$N$45=1</formula>
    </cfRule>
  </conditionalFormatting>
  <conditionalFormatting sqref="I42:I44">
    <cfRule type="expression" priority="34" dxfId="0" stopIfTrue="1">
      <formula>$N$46=1</formula>
    </cfRule>
  </conditionalFormatting>
  <conditionalFormatting sqref="A52:A57">
    <cfRule type="expression" priority="35" dxfId="0" stopIfTrue="1">
      <formula>$N$51=1</formula>
    </cfRule>
  </conditionalFormatting>
  <conditionalFormatting sqref="E52:E53">
    <cfRule type="expression" priority="36" dxfId="0" stopIfTrue="1">
      <formula>$N$56=1</formula>
    </cfRule>
  </conditionalFormatting>
  <conditionalFormatting sqref="I53:I55">
    <cfRule type="expression" priority="37" dxfId="0" stopIfTrue="1">
      <formula>$N$57=1</formula>
    </cfRule>
  </conditionalFormatting>
  <conditionalFormatting sqref="I25">
    <cfRule type="expression" priority="5" dxfId="0" stopIfTrue="1">
      <formula>$N$25=1</formula>
    </cfRule>
  </conditionalFormatting>
  <conditionalFormatting sqref="I36">
    <cfRule type="expression" priority="4" dxfId="0" stopIfTrue="1">
      <formula>$N$36=1</formula>
    </cfRule>
  </conditionalFormatting>
  <conditionalFormatting sqref="I47">
    <cfRule type="expression" priority="3" dxfId="0" stopIfTrue="1">
      <formula>$N$47=1</formula>
    </cfRule>
  </conditionalFormatting>
  <conditionalFormatting sqref="I58">
    <cfRule type="expression" priority="2" dxfId="0" stopIfTrue="1">
      <formula>$N$58=1</formula>
    </cfRule>
  </conditionalFormatting>
  <conditionalFormatting sqref="Q17:Q60">
    <cfRule type="containsBlanks" priority="1" dxfId="0" stopIfTrue="1">
      <formula>LEN(TRIM(Q17))=0</formula>
    </cfRule>
  </conditionalFormatting>
  <dataValidations count="2">
    <dataValidation type="list" allowBlank="1" showInputMessage="1" showErrorMessage="1" sqref="C35 T14 C19 C24 G19:G20 L42:L44 L20:L22 C57 C30 C46 G30:G31 L53:L55 L31:L33 C52 C41 G52:G53 G41:G42">
      <formula1>$M$3</formula1>
    </dataValidation>
    <dataValidation type="list" allowBlank="1" showInputMessage="1" showErrorMessage="1" sqref="Q17:Q60">
      <formula1>$M$6:$M$7</formula1>
    </dataValidation>
  </dataValidations>
  <hyperlinks>
    <hyperlink ref="U20" r:id="rId1" display="フォーム"/>
  </hyperlinks>
  <printOptions horizontalCentered="1" verticalCentered="1"/>
  <pageMargins left="0.1968503937007874" right="0.1968503937007874" top="0.1968503937007874" bottom="0.1968503937007874" header="0.31496062992125984" footer="0.31496062992125984"/>
  <pageSetup horizontalDpi="600" verticalDpi="600" orientation="portrait" paperSize="9" scale="57"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5"/>
  <sheetData>
    <row r="1" ht="13.5">
      <c r="A1" t="s">
        <v>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takanashi.akiomi</dc:creator>
  <cp:keywords/>
  <dc:description/>
  <cp:lastModifiedBy>takanashi.akiomi</cp:lastModifiedBy>
  <cp:lastPrinted>2017-06-13T09:14:31Z</cp:lastPrinted>
  <dcterms:created xsi:type="dcterms:W3CDTF">2017-05-18T04:07:34Z</dcterms:created>
  <dcterms:modified xsi:type="dcterms:W3CDTF">2017-06-13T09:25:11Z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